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</sheets>
  <definedNames>
    <definedName name="_xlnm.Print_Area" localSheetId="0">'Feuil1'!$A$1:$H$29</definedName>
  </definedNames>
  <calcPr fullCalcOnLoad="1"/>
</workbook>
</file>

<file path=xl/sharedStrings.xml><?xml version="1.0" encoding="utf-8"?>
<sst xmlns="http://schemas.openxmlformats.org/spreadsheetml/2006/main" count="41" uniqueCount="39">
  <si>
    <t>Budget 2006</t>
  </si>
  <si>
    <t>Personnel</t>
  </si>
  <si>
    <t>Fonctionnement</t>
  </si>
  <si>
    <t>Crédits notifiés</t>
  </si>
  <si>
    <t>Budget global</t>
  </si>
  <si>
    <t>MASSES FINANCIERES</t>
  </si>
  <si>
    <t>EXECUTION DU BUDGET DE FONCTIONNEMENT 2006</t>
  </si>
  <si>
    <t>FLUIDES</t>
  </si>
  <si>
    <t>FOURNITURES</t>
  </si>
  <si>
    <t>NETTOYAGE</t>
  </si>
  <si>
    <t>TELECOM</t>
  </si>
  <si>
    <t>AFFRANCHISSEMENT</t>
  </si>
  <si>
    <t>LOCATIONS IMMOBILIERES</t>
  </si>
  <si>
    <t>FRAIS DE POURSUITE</t>
  </si>
  <si>
    <t>FRAIS DE DEPLACEMENT</t>
  </si>
  <si>
    <t>BUDGET GLOBAL</t>
  </si>
  <si>
    <t>Taux d'exécution</t>
  </si>
  <si>
    <t>Prévisions 2006</t>
  </si>
  <si>
    <t>Exécutions 2006</t>
  </si>
  <si>
    <t>Disponible</t>
  </si>
  <si>
    <t>PRINCIPAUX POSTES</t>
  </si>
  <si>
    <t>AUTRES</t>
  </si>
  <si>
    <t>Solde°</t>
  </si>
  <si>
    <t>° 46 871 = Dépenses engagées en 2006 payées en 2007</t>
  </si>
  <si>
    <t>Budget 2007</t>
  </si>
  <si>
    <t>Evolution Budget 2006/budget 2007</t>
  </si>
  <si>
    <t>Evolution Réalisation 2006/budget 2007</t>
  </si>
  <si>
    <t>Réalisation</t>
  </si>
  <si>
    <t>Prévisions 2007</t>
  </si>
  <si>
    <t xml:space="preserve">       Abonnement ADSL/RUBIS</t>
  </si>
  <si>
    <t>Fonctionnement hors ADSL/RUBIS</t>
  </si>
  <si>
    <t>dont IMPRIMES</t>
  </si>
  <si>
    <t>dont ENTRETIEN IMMOBILIER</t>
  </si>
  <si>
    <t>dont MAINTENANCE TECHNIQUE</t>
  </si>
  <si>
    <t>FONCT INFORMATIQUE hors ADSL</t>
  </si>
  <si>
    <t>dont SECURITE</t>
  </si>
  <si>
    <t>dont MATERIEL INFORMATIQUE</t>
  </si>
  <si>
    <t>Budget global hors ADSL/RUBIS</t>
  </si>
  <si>
    <t>BUDGET GLOBAL hors ADSL/RUBIS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</si>
</sst>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15" applyNumberFormat="1" applyAlignment="1">
      <alignment vertical="center"/>
    </xf>
    <xf numFmtId="165" fontId="0" fillId="0" borderId="1" xfId="15" applyNumberFormat="1" applyBorder="1" applyAlignment="1">
      <alignment vertical="center"/>
    </xf>
    <xf numFmtId="165" fontId="0" fillId="0" borderId="1" xfId="15" applyNumberFormat="1" applyFont="1" applyBorder="1" applyAlignment="1">
      <alignment vertical="center"/>
    </xf>
    <xf numFmtId="10" fontId="0" fillId="0" borderId="1" xfId="19" applyNumberFormat="1" applyBorder="1" applyAlignment="1">
      <alignment vertical="center"/>
    </xf>
    <xf numFmtId="165" fontId="0" fillId="0" borderId="0" xfId="15" applyNumberFormat="1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165" fontId="0" fillId="0" borderId="1" xfId="15" applyNumberFormat="1" applyFont="1" applyBorder="1" applyAlignment="1">
      <alignment vertical="center"/>
    </xf>
    <xf numFmtId="9" fontId="0" fillId="0" borderId="1" xfId="19" applyBorder="1" applyAlignment="1">
      <alignment vertical="center"/>
    </xf>
    <xf numFmtId="165" fontId="0" fillId="0" borderId="1" xfId="15" applyNumberFormat="1" applyBorder="1" applyAlignment="1">
      <alignment horizontal="center" vertical="center"/>
    </xf>
    <xf numFmtId="165" fontId="0" fillId="0" borderId="1" xfId="15" applyNumberFormat="1" applyBorder="1" applyAlignment="1">
      <alignment horizontal="center" vertical="center" wrapText="1"/>
    </xf>
    <xf numFmtId="165" fontId="0" fillId="0" borderId="1" xfId="15" applyNumberFormat="1" applyFont="1" applyBorder="1" applyAlignment="1">
      <alignment horizontal="center" vertical="center" wrapText="1"/>
    </xf>
    <xf numFmtId="165" fontId="0" fillId="0" borderId="0" xfId="15" applyNumberFormat="1" applyAlignment="1">
      <alignment horizontal="center" vertical="center" wrapText="1"/>
    </xf>
    <xf numFmtId="165" fontId="0" fillId="0" borderId="0" xfId="15" applyNumberFormat="1" applyAlignment="1">
      <alignment horizontal="center" vertical="center"/>
    </xf>
    <xf numFmtId="165" fontId="1" fillId="0" borderId="1" xfId="15" applyNumberFormat="1" applyFont="1" applyBorder="1" applyAlignment="1">
      <alignment horizontal="center" vertical="center"/>
    </xf>
    <xf numFmtId="165" fontId="1" fillId="0" borderId="0" xfId="15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34.00390625" style="1" customWidth="1"/>
    <col min="2" max="2" width="16.7109375" style="1" bestFit="1" customWidth="1"/>
    <col min="3" max="3" width="17.00390625" style="1" bestFit="1" customWidth="1"/>
    <col min="4" max="4" width="15.421875" style="1" bestFit="1" customWidth="1"/>
    <col min="5" max="5" width="11.421875" style="1" customWidth="1"/>
    <col min="6" max="6" width="12.8515625" style="1" bestFit="1" customWidth="1"/>
    <col min="7" max="16384" width="11.421875" style="1" customWidth="1"/>
  </cols>
  <sheetData>
    <row r="1" spans="1:8" ht="12.75">
      <c r="A1" s="15" t="s">
        <v>5</v>
      </c>
      <c r="B1" s="15"/>
      <c r="C1" s="15"/>
      <c r="D1" s="15"/>
      <c r="E1" s="15"/>
      <c r="F1" s="15"/>
      <c r="G1" s="15"/>
      <c r="H1" s="15"/>
    </row>
    <row r="2" spans="1:9" s="13" customFormat="1" ht="51">
      <c r="A2" s="9"/>
      <c r="B2" s="10" t="s">
        <v>0</v>
      </c>
      <c r="C2" s="11" t="s">
        <v>3</v>
      </c>
      <c r="D2" s="11" t="s">
        <v>27</v>
      </c>
      <c r="E2" s="11" t="s">
        <v>22</v>
      </c>
      <c r="F2" s="11" t="s">
        <v>24</v>
      </c>
      <c r="G2" s="11" t="s">
        <v>26</v>
      </c>
      <c r="H2" s="11" t="s">
        <v>25</v>
      </c>
      <c r="I2" s="12"/>
    </row>
    <row r="3" spans="1:8" ht="12.75">
      <c r="A3" s="2" t="s">
        <v>1</v>
      </c>
      <c r="B3" s="2">
        <v>11884000</v>
      </c>
      <c r="C3" s="2">
        <v>12157000</v>
      </c>
      <c r="D3" s="2">
        <v>12156560.51</v>
      </c>
      <c r="E3" s="2">
        <f>C3-D3</f>
        <v>439.4900000002235</v>
      </c>
      <c r="F3" s="3">
        <v>11922519</v>
      </c>
      <c r="G3" s="4">
        <f>(F3-D3)/D3</f>
        <v>-0.019252280265250766</v>
      </c>
      <c r="H3" s="4">
        <f>(F3-B3)/B3</f>
        <v>0.003241248737798721</v>
      </c>
    </row>
    <row r="4" spans="1:8" ht="12.75">
      <c r="A4" s="2" t="s">
        <v>2</v>
      </c>
      <c r="B4" s="2">
        <v>1810785</v>
      </c>
      <c r="C4" s="2">
        <v>1886364</v>
      </c>
      <c r="D4" s="2">
        <v>1839492.53</v>
      </c>
      <c r="E4" s="2">
        <f>C4-D4</f>
        <v>46871.46999999997</v>
      </c>
      <c r="F4" s="2">
        <v>1830927</v>
      </c>
      <c r="G4" s="4">
        <f>(F4-D4)/D4</f>
        <v>-0.0046564635954243466</v>
      </c>
      <c r="H4" s="4">
        <f>(F4-B4)/B4</f>
        <v>0.011123352579130046</v>
      </c>
    </row>
    <row r="5" spans="1:8" ht="12.75">
      <c r="A5" s="6" t="s">
        <v>30</v>
      </c>
      <c r="B5" s="6">
        <f>B4-B17</f>
        <v>1810785</v>
      </c>
      <c r="C5" s="6">
        <f>C4-C17</f>
        <v>1886364</v>
      </c>
      <c r="D5" s="6">
        <v>1839492.53</v>
      </c>
      <c r="E5" s="6">
        <f>C5-D5</f>
        <v>46871.46999999997</v>
      </c>
      <c r="F5" s="6">
        <f>F4-F17</f>
        <v>1728313</v>
      </c>
      <c r="G5" s="4">
        <f>(F5-D5)/D5</f>
        <v>-0.060440326985182175</v>
      </c>
      <c r="H5" s="4">
        <f>(F5-B5)/B5</f>
        <v>-0.04554488799056763</v>
      </c>
    </row>
    <row r="6" spans="1:8" ht="12.75">
      <c r="A6" s="7" t="s">
        <v>4</v>
      </c>
      <c r="B6" s="7">
        <f>SUM(B3:B4)</f>
        <v>13694785</v>
      </c>
      <c r="C6" s="7">
        <f>SUM(C3:C4)</f>
        <v>14043364</v>
      </c>
      <c r="D6" s="7">
        <f>SUM(D3:D4)</f>
        <v>13996053.04</v>
      </c>
      <c r="E6" s="7">
        <f>SUM(E3:E4)</f>
        <v>47310.960000000196</v>
      </c>
      <c r="F6" s="7">
        <f>SUM(F3:F4)</f>
        <v>13753446</v>
      </c>
      <c r="G6" s="4">
        <f>(F6-D6)/D6</f>
        <v>-0.017333961175099912</v>
      </c>
      <c r="H6" s="4">
        <f>(F6-B6)/B6</f>
        <v>0.0042834553444979235</v>
      </c>
    </row>
    <row r="7" spans="1:8" ht="12.75">
      <c r="A7" s="7" t="s">
        <v>37</v>
      </c>
      <c r="B7" s="7">
        <f>B6-B17</f>
        <v>13694785</v>
      </c>
      <c r="C7" s="7">
        <f>C6-C17</f>
        <v>14043364</v>
      </c>
      <c r="D7" s="7">
        <f>D6-D17</f>
        <v>13996053.04</v>
      </c>
      <c r="E7" s="7">
        <f>E6-E17</f>
        <v>47310.960000000196</v>
      </c>
      <c r="F7" s="7">
        <f>F6-F17</f>
        <v>13650832</v>
      </c>
      <c r="G7" s="4">
        <f>(F7-D7)/D7</f>
        <v>-0.02466559958106583</v>
      </c>
      <c r="H7" s="4">
        <f>(F7-B7)/B7</f>
        <v>-0.00320946988214857</v>
      </c>
    </row>
    <row r="8" ht="12.75">
      <c r="B8" s="5" t="s">
        <v>23</v>
      </c>
    </row>
    <row r="9" ht="12.75">
      <c r="C9" s="5"/>
    </row>
    <row r="10" spans="1:8" ht="12.75">
      <c r="A10" s="14" t="s">
        <v>6</v>
      </c>
      <c r="B10" s="14"/>
      <c r="C10" s="14"/>
      <c r="D10" s="14"/>
      <c r="E10" s="14"/>
      <c r="F10" s="14"/>
      <c r="G10" s="14"/>
      <c r="H10" s="14"/>
    </row>
    <row r="11" spans="1:9" s="13" customFormat="1" ht="51">
      <c r="A11" s="9" t="s">
        <v>20</v>
      </c>
      <c r="B11" s="10" t="s">
        <v>17</v>
      </c>
      <c r="C11" s="11" t="s">
        <v>18</v>
      </c>
      <c r="D11" s="11" t="s">
        <v>19</v>
      </c>
      <c r="E11" s="11" t="s">
        <v>16</v>
      </c>
      <c r="F11" s="11" t="s">
        <v>28</v>
      </c>
      <c r="G11" s="11" t="s">
        <v>26</v>
      </c>
      <c r="H11" s="11" t="s">
        <v>25</v>
      </c>
      <c r="I11" s="12"/>
    </row>
    <row r="12" spans="1:8" ht="12.75">
      <c r="A12" s="3" t="s">
        <v>7</v>
      </c>
      <c r="B12" s="2">
        <v>96037</v>
      </c>
      <c r="C12" s="2">
        <v>108799</v>
      </c>
      <c r="D12" s="2">
        <f>B12-C12</f>
        <v>-12762</v>
      </c>
      <c r="E12" s="8">
        <f>C12/B12</f>
        <v>1.1328862834116018</v>
      </c>
      <c r="F12" s="2">
        <v>113077</v>
      </c>
      <c r="G12" s="4">
        <f>(F12-C12)/C12</f>
        <v>0.039320214340205335</v>
      </c>
      <c r="H12" s="4">
        <f>(F12-B12)/B12</f>
        <v>0.17743161489842457</v>
      </c>
    </row>
    <row r="13" spans="1:8" ht="12.75">
      <c r="A13" s="3" t="s">
        <v>8</v>
      </c>
      <c r="B13" s="2">
        <v>104690</v>
      </c>
      <c r="C13" s="2">
        <v>127759</v>
      </c>
      <c r="D13" s="2">
        <f aca="true" t="shared" si="0" ref="D13:D28">B13-C13</f>
        <v>-23069</v>
      </c>
      <c r="E13" s="8">
        <f aca="true" t="shared" si="1" ref="E13:E29">C13/B13</f>
        <v>1.220355334797975</v>
      </c>
      <c r="F13" s="2">
        <v>86575</v>
      </c>
      <c r="G13" s="4">
        <f aca="true" t="shared" si="2" ref="G13:G28">(F13-C13)/C13</f>
        <v>-0.32235693767171003</v>
      </c>
      <c r="H13" s="4">
        <f aca="true" t="shared" si="3" ref="H13:H28">(F13-B13)/B13</f>
        <v>-0.17303467379883467</v>
      </c>
    </row>
    <row r="14" spans="1:8" ht="12.75">
      <c r="A14" s="3" t="s">
        <v>9</v>
      </c>
      <c r="B14" s="2">
        <v>32480</v>
      </c>
      <c r="C14" s="2">
        <v>26843</v>
      </c>
      <c r="D14" s="2">
        <f t="shared" si="0"/>
        <v>5637</v>
      </c>
      <c r="E14" s="8">
        <f t="shared" si="1"/>
        <v>0.8264470443349754</v>
      </c>
      <c r="F14" s="2">
        <v>29955</v>
      </c>
      <c r="G14" s="4">
        <f t="shared" si="2"/>
        <v>0.11593339045561227</v>
      </c>
      <c r="H14" s="4">
        <f t="shared" si="3"/>
        <v>-0.07774014778325124</v>
      </c>
    </row>
    <row r="15" spans="1:8" ht="12.75">
      <c r="A15" s="3" t="s">
        <v>10</v>
      </c>
      <c r="B15" s="2">
        <v>60750</v>
      </c>
      <c r="C15" s="2">
        <v>58144</v>
      </c>
      <c r="D15" s="2">
        <f t="shared" si="0"/>
        <v>2606</v>
      </c>
      <c r="E15" s="8">
        <f t="shared" si="1"/>
        <v>0.9571028806584362</v>
      </c>
      <c r="F15" s="2">
        <v>60750</v>
      </c>
      <c r="G15" s="4">
        <f t="shared" si="2"/>
        <v>0.04481975784259769</v>
      </c>
      <c r="H15" s="4">
        <f t="shared" si="3"/>
        <v>0</v>
      </c>
    </row>
    <row r="16" spans="1:8" ht="12.75">
      <c r="A16" s="3" t="s">
        <v>34</v>
      </c>
      <c r="B16" s="2">
        <v>28687</v>
      </c>
      <c r="C16" s="2">
        <v>24153</v>
      </c>
      <c r="D16" s="2">
        <f t="shared" si="0"/>
        <v>4534</v>
      </c>
      <c r="E16" s="8">
        <f t="shared" si="1"/>
        <v>0.8419493150207411</v>
      </c>
      <c r="F16" s="2">
        <f>126514-F17</f>
        <v>23900</v>
      </c>
      <c r="G16" s="4">
        <f t="shared" si="2"/>
        <v>-0.0104748892477125</v>
      </c>
      <c r="H16" s="4">
        <f t="shared" si="3"/>
        <v>-0.16687001080628855</v>
      </c>
    </row>
    <row r="17" spans="1:8" ht="12.75">
      <c r="A17" s="3" t="s">
        <v>29</v>
      </c>
      <c r="B17" s="2"/>
      <c r="C17" s="2"/>
      <c r="D17" s="2"/>
      <c r="E17" s="8"/>
      <c r="F17" s="2">
        <v>102614</v>
      </c>
      <c r="G17" s="4"/>
      <c r="H17" s="4"/>
    </row>
    <row r="18" spans="1:8" ht="12.75">
      <c r="A18" s="3" t="s">
        <v>11</v>
      </c>
      <c r="B18" s="2">
        <v>404288</v>
      </c>
      <c r="C18" s="2">
        <v>441718</v>
      </c>
      <c r="D18" s="2">
        <f t="shared" si="0"/>
        <v>-37430</v>
      </c>
      <c r="E18" s="8">
        <f t="shared" si="1"/>
        <v>1.0925825154345417</v>
      </c>
      <c r="F18" s="2">
        <v>449474</v>
      </c>
      <c r="G18" s="4">
        <f t="shared" si="2"/>
        <v>0.01755871393060731</v>
      </c>
      <c r="H18" s="4">
        <f t="shared" si="3"/>
        <v>0.11176685926864018</v>
      </c>
    </row>
    <row r="19" spans="1:8" ht="12.75">
      <c r="A19" s="3" t="s">
        <v>12</v>
      </c>
      <c r="B19" s="2">
        <v>386996</v>
      </c>
      <c r="C19" s="2">
        <v>343449</v>
      </c>
      <c r="D19" s="2">
        <f t="shared" si="0"/>
        <v>43547</v>
      </c>
      <c r="E19" s="8">
        <f t="shared" si="1"/>
        <v>0.8874742891399394</v>
      </c>
      <c r="F19" s="2">
        <v>391270</v>
      </c>
      <c r="G19" s="4">
        <f t="shared" si="2"/>
        <v>0.1392375578324584</v>
      </c>
      <c r="H19" s="4">
        <f t="shared" si="3"/>
        <v>0.011044041798881642</v>
      </c>
    </row>
    <row r="20" spans="1:8" ht="12.75">
      <c r="A20" s="3" t="s">
        <v>13</v>
      </c>
      <c r="B20" s="2">
        <v>150000</v>
      </c>
      <c r="C20" s="2">
        <v>122730</v>
      </c>
      <c r="D20" s="2">
        <f t="shared" si="0"/>
        <v>27270</v>
      </c>
      <c r="E20" s="8">
        <f t="shared" si="1"/>
        <v>0.8182</v>
      </c>
      <c r="F20" s="2">
        <v>110100</v>
      </c>
      <c r="G20" s="4">
        <f t="shared" si="2"/>
        <v>-0.10290882424835003</v>
      </c>
      <c r="H20" s="4">
        <f t="shared" si="3"/>
        <v>-0.266</v>
      </c>
    </row>
    <row r="21" spans="1:8" ht="12.75">
      <c r="A21" s="3" t="s">
        <v>14</v>
      </c>
      <c r="B21" s="2">
        <v>169939</v>
      </c>
      <c r="C21" s="2">
        <v>214630</v>
      </c>
      <c r="D21" s="2">
        <f t="shared" si="0"/>
        <v>-44691</v>
      </c>
      <c r="E21" s="8">
        <f t="shared" si="1"/>
        <v>1.2629825996386939</v>
      </c>
      <c r="F21" s="2">
        <v>150337</v>
      </c>
      <c r="G21" s="4">
        <f t="shared" si="2"/>
        <v>-0.2995527186320645</v>
      </c>
      <c r="H21" s="4">
        <f t="shared" si="3"/>
        <v>-0.11534727166806913</v>
      </c>
    </row>
    <row r="22" spans="1:8" ht="12.75">
      <c r="A22" s="3" t="s">
        <v>21</v>
      </c>
      <c r="B22" s="2">
        <f>B28-SUM(B12:B21)</f>
        <v>376918</v>
      </c>
      <c r="C22" s="2">
        <f>C28-SUM(C12:C21)</f>
        <v>371268</v>
      </c>
      <c r="D22" s="2">
        <f>B22-C22</f>
        <v>5650</v>
      </c>
      <c r="E22" s="8">
        <f>C22/B22</f>
        <v>0.9850100021755395</v>
      </c>
      <c r="F22" s="2">
        <f>F28-SUM(F12:F21)</f>
        <v>312875</v>
      </c>
      <c r="G22" s="4">
        <f t="shared" si="2"/>
        <v>-0.157279916394626</v>
      </c>
      <c r="H22" s="4">
        <f t="shared" si="3"/>
        <v>-0.1699122886144997</v>
      </c>
    </row>
    <row r="23" spans="1:8" ht="12.75">
      <c r="A23" s="3" t="s">
        <v>31</v>
      </c>
      <c r="B23" s="2">
        <v>29184</v>
      </c>
      <c r="C23" s="2"/>
      <c r="D23" s="2"/>
      <c r="E23" s="8"/>
      <c r="F23" s="2">
        <v>29180</v>
      </c>
      <c r="G23" s="4"/>
      <c r="H23" s="4">
        <f t="shared" si="3"/>
        <v>-0.00013706140350877192</v>
      </c>
    </row>
    <row r="24" spans="1:8" ht="12.75">
      <c r="A24" s="3" t="s">
        <v>32</v>
      </c>
      <c r="B24" s="2">
        <v>22744</v>
      </c>
      <c r="C24" s="2"/>
      <c r="D24" s="2"/>
      <c r="E24" s="8"/>
      <c r="F24" s="2">
        <v>2936</v>
      </c>
      <c r="G24" s="4"/>
      <c r="H24" s="4">
        <f t="shared" si="3"/>
        <v>-0.8709110094970102</v>
      </c>
    </row>
    <row r="25" spans="1:8" ht="12.75">
      <c r="A25" s="3" t="s">
        <v>33</v>
      </c>
      <c r="B25" s="2">
        <v>32672</v>
      </c>
      <c r="C25" s="2"/>
      <c r="D25" s="2"/>
      <c r="E25" s="8"/>
      <c r="F25" s="2">
        <v>32672</v>
      </c>
      <c r="G25" s="4"/>
      <c r="H25" s="4">
        <f t="shared" si="3"/>
        <v>0</v>
      </c>
    </row>
    <row r="26" spans="1:8" ht="12.75">
      <c r="A26" s="3" t="s">
        <v>35</v>
      </c>
      <c r="B26" s="2">
        <v>34210</v>
      </c>
      <c r="C26" s="2"/>
      <c r="D26" s="2"/>
      <c r="E26" s="8"/>
      <c r="F26" s="2">
        <v>41050</v>
      </c>
      <c r="G26" s="4"/>
      <c r="H26" s="4">
        <f t="shared" si="3"/>
        <v>0.19994153756211633</v>
      </c>
    </row>
    <row r="27" spans="1:8" ht="12.75">
      <c r="A27" s="3" t="s">
        <v>36</v>
      </c>
      <c r="B27" s="2">
        <v>64389</v>
      </c>
      <c r="C27" s="2"/>
      <c r="D27" s="2"/>
      <c r="E27" s="8"/>
      <c r="F27" s="2">
        <v>18609</v>
      </c>
      <c r="G27" s="4"/>
      <c r="H27" s="4">
        <f t="shared" si="3"/>
        <v>-0.7109910077808321</v>
      </c>
    </row>
    <row r="28" spans="1:8" ht="12.75">
      <c r="A28" s="3" t="s">
        <v>15</v>
      </c>
      <c r="B28" s="2">
        <v>1810785</v>
      </c>
      <c r="C28" s="2">
        <v>1839493</v>
      </c>
      <c r="D28" s="2">
        <f t="shared" si="0"/>
        <v>-28708</v>
      </c>
      <c r="E28" s="8">
        <f t="shared" si="1"/>
        <v>1.0158538976189884</v>
      </c>
      <c r="F28" s="2">
        <v>1830927</v>
      </c>
      <c r="G28" s="4">
        <f t="shared" si="2"/>
        <v>-0.004656717910859133</v>
      </c>
      <c r="H28" s="4">
        <f t="shared" si="3"/>
        <v>0.011123352579130046</v>
      </c>
    </row>
    <row r="29" spans="1:8" ht="12.75">
      <c r="A29" s="3" t="s">
        <v>38</v>
      </c>
      <c r="B29" s="2">
        <f>B28-B17</f>
        <v>1810785</v>
      </c>
      <c r="C29" s="2">
        <f>C28-C17</f>
        <v>1839493</v>
      </c>
      <c r="D29" s="2">
        <f>D28-D17</f>
        <v>-28708</v>
      </c>
      <c r="E29" s="8">
        <f t="shared" si="1"/>
        <v>1.0158538976189884</v>
      </c>
      <c r="F29" s="2">
        <f>F28-F17</f>
        <v>1728313</v>
      </c>
      <c r="G29" s="4">
        <f>(F29-C29)/C29</f>
        <v>-0.0604405670475506</v>
      </c>
      <c r="H29" s="4">
        <f>(F29-B29)/B29</f>
        <v>-0.04554488799056763</v>
      </c>
    </row>
  </sheetData>
  <mergeCells count="2">
    <mergeCell ref="A10:H10"/>
    <mergeCell ref="A1:H1"/>
  </mergeCells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BAGAGE</dc:creator>
  <cp:keywords/>
  <dc:description/>
  <cp:lastModifiedBy>Alain BAGAGE</cp:lastModifiedBy>
  <cp:lastPrinted>2007-03-12T19:58:45Z</cp:lastPrinted>
  <dcterms:created xsi:type="dcterms:W3CDTF">2007-03-09T15:48:14Z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